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9980" windowHeight="7380" firstSheet="1" activeTab="1"/>
  </bookViews>
  <sheets>
    <sheet name="Обоснование цены" sheetId="1" state="hidden" r:id="rId1"/>
    <sheet name="Обоснование цены1" sheetId="2" r:id="rId2"/>
  </sheets>
  <definedNames/>
  <calcPr fullCalcOnLoad="1" refMode="R1C1"/>
</workbook>
</file>

<file path=xl/sharedStrings.xml><?xml version="1.0" encoding="utf-8"?>
<sst xmlns="http://schemas.openxmlformats.org/spreadsheetml/2006/main" count="68" uniqueCount="42">
  <si>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</si>
  <si>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</si>
  <si>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</si>
  <si>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</si>
  <si>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</si>
  <si>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</si>
  <si>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шт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</si>
  <si>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</si>
  <si>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</si>
  <si>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</si>
  <si>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 xml:space="preserve">Обоснование начальной (максимальной) цены договора на поставку весов </t>
  </si>
  <si>
    <t>ООО "Торговый дом Пищевые технологии"</t>
  </si>
  <si>
    <t>ИП Татаренко Алексей Викторович</t>
  </si>
  <si>
    <t>ООО "Деловая Русь"</t>
  </si>
  <si>
    <t>ООО "Кулсанс"</t>
  </si>
  <si>
    <t>ООО "БизнесПромГрупп"</t>
  </si>
  <si>
    <t>Весы CAS SW-20</t>
  </si>
  <si>
    <t>Весы CAS DL-150 N</t>
  </si>
  <si>
    <t>Весы CAS AD-25</t>
  </si>
  <si>
    <t>Весы CAS SW-5</t>
  </si>
  <si>
    <t>Весы CAS BW-500RB</t>
  </si>
  <si>
    <t>Весы CAS DL-60 N</t>
  </si>
  <si>
    <t>Мясорубка 300 кг/ч</t>
  </si>
  <si>
    <t>Мясорубка 600 кг/ч</t>
  </si>
  <si>
    <t>Хлеборезка 1050/600/550</t>
  </si>
  <si>
    <t>Приложение № 3</t>
  </si>
  <si>
    <t>к Извещению о проведении</t>
  </si>
  <si>
    <t>запроса ценовых котировок</t>
  </si>
  <si>
    <t>Счет № 120 
от 19 сентября 2012 г.</t>
  </si>
  <si>
    <t xml:space="preserve">Счет № СЧ-091078 
от 19 сентября 2012 г.  </t>
  </si>
  <si>
    <t xml:space="preserve">Счет на 
№ 334 от 19 сентября 2012 г.  </t>
  </si>
  <si>
    <t>Обоснование начальной (максимальной) цены договора 
на поставку электромеханического  оборудования</t>
  </si>
  <si>
    <t>Картофелечистка 500 кг/ч</t>
  </si>
  <si>
    <t>Ручной миксер  50 л</t>
  </si>
  <si>
    <t>Овощерезка настольная 40 кг/ч с дисками</t>
  </si>
  <si>
    <t xml:space="preserve">Овощерезка настольная 80 кг/ч </t>
  </si>
  <si>
    <t>Комплект из 6 дисков/ножей</t>
  </si>
  <si>
    <t>Овощерезка настольная 250 кг/ч</t>
  </si>
  <si>
    <t>Комплект из 7 дисков/ножей</t>
  </si>
  <si>
    <t>Тестомесильная машина 12 кг</t>
  </si>
  <si>
    <t>Тестомесильная машина 42 кг</t>
  </si>
  <si>
    <t>Начальник отдела мониторинга ГАУ КК "ЦОП УСЗН"                                                                               Гусева С.А.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</si>
</sst>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/>
      <protection/>
    </xf>
    <xf numFmtId="0" fontId="7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1" fontId="8" fillId="0" borderId="10" xfId="52" applyNumberFormat="1" applyFont="1" applyBorder="1" applyAlignment="1">
      <alignment horizontal="right" vertical="center" wrapText="1"/>
      <protection/>
    </xf>
    <xf numFmtId="0" fontId="8" fillId="0" borderId="10" xfId="52" applyFont="1" applyBorder="1" applyAlignment="1">
      <alignment vertical="top" wrapText="1"/>
      <protection/>
    </xf>
    <xf numFmtId="4" fontId="8" fillId="0" borderId="10" xfId="52" applyNumberFormat="1" applyFont="1" applyBorder="1" applyAlignment="1">
      <alignment vertical="top" wrapText="1"/>
      <protection/>
    </xf>
    <xf numFmtId="1" fontId="8" fillId="0" borderId="10" xfId="52" applyNumberFormat="1" applyFont="1" applyBorder="1" applyAlignment="1">
      <alignment vertical="top" wrapText="1"/>
      <protection/>
    </xf>
    <xf numFmtId="0" fontId="4" fillId="0" borderId="10" xfId="52" applyFont="1" applyBorder="1" applyAlignment="1">
      <alignment horizontal="center" vertical="center" textRotation="90" wrapText="1"/>
      <protection/>
    </xf>
    <xf numFmtId="4" fontId="3" fillId="0" borderId="10" xfId="52" applyNumberFormat="1" applyFont="1" applyBorder="1" applyAlignment="1">
      <alignment vertical="top" wrapText="1"/>
      <protection/>
    </xf>
    <xf numFmtId="4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8" fillId="0" borderId="1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center" vertical="top" wrapText="1"/>
      <protection/>
    </xf>
    <xf numFmtId="1" fontId="8" fillId="0" borderId="10" xfId="52" applyNumberFormat="1" applyFont="1" applyBorder="1" applyAlignment="1">
      <alignment horizontal="center" vertical="top" wrapText="1"/>
      <protection/>
    </xf>
    <xf numFmtId="1" fontId="8" fillId="33" borderId="10" xfId="52" applyNumberFormat="1" applyFont="1" applyFill="1" applyBorder="1" applyAlignment="1">
      <alignment horizontal="right" vertical="center" wrapText="1"/>
      <protection/>
    </xf>
    <xf numFmtId="0" fontId="8" fillId="33" borderId="10" xfId="52" applyFont="1" applyFill="1" applyBorder="1" applyAlignment="1">
      <alignment horizontal="left" vertical="top" wrapText="1"/>
      <protection/>
    </xf>
    <xf numFmtId="0" fontId="8" fillId="33" borderId="10" xfId="52" applyFont="1" applyFill="1" applyBorder="1" applyAlignment="1">
      <alignment horizontal="center" vertical="top" wrapText="1"/>
      <protection/>
    </xf>
    <xf numFmtId="1" fontId="8" fillId="33" borderId="10" xfId="52" applyNumberFormat="1" applyFont="1" applyFill="1" applyBorder="1" applyAlignment="1">
      <alignment horizontal="center" vertical="top" wrapText="1"/>
      <protection/>
    </xf>
    <xf numFmtId="4" fontId="8" fillId="33" borderId="10" xfId="52" applyNumberFormat="1" applyFont="1" applyFill="1" applyBorder="1" applyAlignment="1">
      <alignment vertical="top" wrapText="1"/>
      <protection/>
    </xf>
    <xf numFmtId="0" fontId="0" fillId="33" borderId="0" xfId="0" applyFill="1" applyAlignment="1">
      <alignment/>
    </xf>
    <xf numFmtId="0" fontId="42" fillId="0" borderId="0" xfId="0" applyFont="1" applyAlignment="1">
      <alignment horizontal="left" wrapText="1"/>
    </xf>
    <xf numFmtId="0" fontId="6" fillId="0" borderId="0" xfId="52" applyFont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textRotation="90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52" applyFont="1" applyBorder="1" applyAlignment="1">
      <alignment horizontal="left"/>
      <protection/>
    </xf>
    <xf numFmtId="0" fontId="5" fillId="0" borderId="0" xfId="52" applyFont="1" applyAlignment="1">
      <alignment horizont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8" fillId="0" borderId="12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/>
      <protection/>
    </xf>
    <xf numFmtId="0" fontId="8" fillId="0" borderId="12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 textRotation="90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4.00390625" style="0" customWidth="1"/>
    <col min="2" max="2" width="38.57421875" style="0" customWidth="1"/>
    <col min="3" max="3" width="6.28125" style="0" customWidth="1"/>
    <col min="4" max="4" width="7.00390625" style="0" customWidth="1"/>
    <col min="5" max="5" width="10.28125" style="0" customWidth="1"/>
    <col min="6" max="6" width="11.00390625" style="0" customWidth="1"/>
    <col min="7" max="9" width="10.57421875" style="0" customWidth="1"/>
    <col min="10" max="10" width="11.28125" style="0" customWidth="1"/>
    <col min="11" max="11" width="11.57421875" style="0" customWidth="1"/>
  </cols>
  <sheetData>
    <row r="1" spans="1:11" ht="18.75" customHeight="1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>
      <c r="A2" s="1"/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1.5" customHeight="1">
      <c r="A4" s="23" t="s">
        <v>1</v>
      </c>
      <c r="B4" s="21" t="s">
        <v>2</v>
      </c>
      <c r="C4" s="22" t="s">
        <v>3</v>
      </c>
      <c r="D4" s="22" t="s">
        <v>4</v>
      </c>
      <c r="E4" s="24" t="s">
        <v>9</v>
      </c>
      <c r="F4" s="24"/>
      <c r="G4" s="24"/>
      <c r="H4" s="25"/>
      <c r="I4" s="25"/>
      <c r="J4" s="22" t="s">
        <v>7</v>
      </c>
      <c r="K4" s="22" t="s">
        <v>5</v>
      </c>
    </row>
    <row r="5" spans="1:11" ht="114" customHeight="1">
      <c r="A5" s="23"/>
      <c r="B5" s="21"/>
      <c r="C5" s="22"/>
      <c r="D5" s="22"/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22"/>
      <c r="K5" s="22"/>
    </row>
    <row r="6" spans="1:11" ht="17.25" customHeight="1">
      <c r="A6" s="2">
        <v>1</v>
      </c>
      <c r="B6" s="3" t="s">
        <v>16</v>
      </c>
      <c r="C6" s="3" t="s">
        <v>6</v>
      </c>
      <c r="D6" s="5">
        <v>4</v>
      </c>
      <c r="E6" s="4">
        <v>3300</v>
      </c>
      <c r="F6" s="4">
        <v>2400</v>
      </c>
      <c r="G6" s="4">
        <v>3605</v>
      </c>
      <c r="H6" s="4">
        <v>3600</v>
      </c>
      <c r="I6" s="4">
        <v>3530</v>
      </c>
      <c r="J6" s="4">
        <f aca="true" t="shared" si="0" ref="J6:J11">AVERAGE(E6:I6)</f>
        <v>3287</v>
      </c>
      <c r="K6" s="4">
        <f aca="true" t="shared" si="1" ref="K6:K11">D6*J6</f>
        <v>13148</v>
      </c>
    </row>
    <row r="7" spans="1:11" ht="17.25" customHeight="1">
      <c r="A7" s="2">
        <v>2</v>
      </c>
      <c r="B7" s="3" t="s">
        <v>17</v>
      </c>
      <c r="C7" s="3" t="s">
        <v>6</v>
      </c>
      <c r="D7" s="5">
        <v>8</v>
      </c>
      <c r="E7" s="4">
        <v>9400</v>
      </c>
      <c r="F7" s="4">
        <v>8500</v>
      </c>
      <c r="G7" s="4">
        <v>13290</v>
      </c>
      <c r="H7" s="4">
        <v>13300</v>
      </c>
      <c r="I7" s="4">
        <v>13202</v>
      </c>
      <c r="J7" s="4">
        <f t="shared" si="0"/>
        <v>11538.4</v>
      </c>
      <c r="K7" s="4">
        <f t="shared" si="1"/>
        <v>92307.2</v>
      </c>
    </row>
    <row r="8" spans="1:11" ht="17.25" customHeight="1">
      <c r="A8" s="2">
        <v>3</v>
      </c>
      <c r="B8" s="3" t="s">
        <v>18</v>
      </c>
      <c r="C8" s="3" t="s">
        <v>6</v>
      </c>
      <c r="D8" s="5">
        <v>1</v>
      </c>
      <c r="E8" s="4">
        <v>6900</v>
      </c>
      <c r="F8" s="4">
        <v>5000</v>
      </c>
      <c r="G8" s="4">
        <v>7195</v>
      </c>
      <c r="H8" s="4">
        <v>7200</v>
      </c>
      <c r="I8" s="4">
        <v>7166</v>
      </c>
      <c r="J8" s="4">
        <f t="shared" si="0"/>
        <v>6692.2</v>
      </c>
      <c r="K8" s="4">
        <f t="shared" si="1"/>
        <v>6692.2</v>
      </c>
    </row>
    <row r="9" spans="1:11" ht="17.25" customHeight="1">
      <c r="A9" s="2">
        <v>4</v>
      </c>
      <c r="B9" s="3" t="s">
        <v>19</v>
      </c>
      <c r="C9" s="3" t="s">
        <v>6</v>
      </c>
      <c r="D9" s="5">
        <v>21</v>
      </c>
      <c r="E9" s="4">
        <v>3500</v>
      </c>
      <c r="F9" s="4">
        <v>2400</v>
      </c>
      <c r="G9" s="4">
        <v>3605</v>
      </c>
      <c r="H9" s="4">
        <v>3600</v>
      </c>
      <c r="I9" s="4">
        <v>3530</v>
      </c>
      <c r="J9" s="4">
        <f t="shared" si="0"/>
        <v>3327</v>
      </c>
      <c r="K9" s="4">
        <f t="shared" si="1"/>
        <v>69867</v>
      </c>
    </row>
    <row r="10" spans="1:11" ht="17.25" customHeight="1">
      <c r="A10" s="2">
        <v>5</v>
      </c>
      <c r="B10" s="3" t="s">
        <v>20</v>
      </c>
      <c r="C10" s="3" t="s">
        <v>6</v>
      </c>
      <c r="D10" s="5">
        <v>4</v>
      </c>
      <c r="E10" s="4">
        <v>30000</v>
      </c>
      <c r="F10" s="4">
        <v>19500</v>
      </c>
      <c r="G10" s="4">
        <v>29700</v>
      </c>
      <c r="H10" s="4">
        <v>29350</v>
      </c>
      <c r="I10" s="4">
        <v>29302</v>
      </c>
      <c r="J10" s="4">
        <f t="shared" si="0"/>
        <v>27570.4</v>
      </c>
      <c r="K10" s="4">
        <f t="shared" si="1"/>
        <v>110281.6</v>
      </c>
    </row>
    <row r="11" spans="1:11" ht="17.25" customHeight="1">
      <c r="A11" s="2">
        <v>6</v>
      </c>
      <c r="B11" s="3" t="s">
        <v>21</v>
      </c>
      <c r="C11" s="3" t="s">
        <v>6</v>
      </c>
      <c r="D11" s="5">
        <v>5</v>
      </c>
      <c r="E11" s="4">
        <v>12500</v>
      </c>
      <c r="F11" s="4">
        <v>8300</v>
      </c>
      <c r="G11" s="4">
        <v>13000</v>
      </c>
      <c r="H11" s="4">
        <v>12380</v>
      </c>
      <c r="I11" s="4">
        <v>13352</v>
      </c>
      <c r="J11" s="4">
        <f t="shared" si="0"/>
        <v>11906.4</v>
      </c>
      <c r="K11" s="4">
        <f t="shared" si="1"/>
        <v>59532</v>
      </c>
    </row>
    <row r="12" spans="1:11" ht="15" customHeight="1">
      <c r="A12" s="26" t="s">
        <v>8</v>
      </c>
      <c r="B12" s="26"/>
      <c r="C12" s="26"/>
      <c r="D12" s="26"/>
      <c r="E12" s="26"/>
      <c r="F12" s="26"/>
      <c r="G12" s="26"/>
      <c r="H12" s="26"/>
      <c r="I12" s="26"/>
      <c r="J12" s="26"/>
      <c r="K12" s="7">
        <f>SUM(K6:K11)</f>
        <v>351828</v>
      </c>
    </row>
    <row r="13" spans="6:9" ht="15">
      <c r="F13">
        <f>D6*E6+D7*E7+D8*E8+D9*E9+D10*E10+D11*E11</f>
        <v>351300</v>
      </c>
      <c r="I13" s="8">
        <f>SUMPRODUCT(I6:I11,D6:D11)</f>
        <v>385000</v>
      </c>
    </row>
    <row r="15" spans="1:11" ht="36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36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35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</sheetData>
  <sheetProtection/>
  <mergeCells count="13">
    <mergeCell ref="A12:J12"/>
    <mergeCell ref="B2:K2"/>
    <mergeCell ref="A15:K15"/>
    <mergeCell ref="A16:K16"/>
    <mergeCell ref="A17:K17"/>
    <mergeCell ref="A1:K1"/>
    <mergeCell ref="B4:B5"/>
    <mergeCell ref="C4:C5"/>
    <mergeCell ref="D4:D5"/>
    <mergeCell ref="A4:A5"/>
    <mergeCell ref="J4:J5"/>
    <mergeCell ref="K4:K5"/>
    <mergeCell ref="E4:I4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zoomScalePageLayoutView="0" workbookViewId="0" topLeftCell="A1">
      <selection activeCell="I22" sqref="I22"/>
    </sheetView>
  </sheetViews>
  <sheetFormatPr defaultColWidth="9.140625" defaultRowHeight="15"/>
  <cols>
    <col min="1" max="1" width="4.00390625" style="0" customWidth="1"/>
    <col min="2" max="2" width="40.140625" style="0" customWidth="1"/>
    <col min="3" max="3" width="4.7109375" style="0" customWidth="1"/>
    <col min="4" max="4" width="5.140625" style="0" customWidth="1"/>
    <col min="5" max="5" width="10.28125" style="0" customWidth="1"/>
    <col min="6" max="7" width="10.57421875" style="0" customWidth="1"/>
    <col min="8" max="8" width="11.28125" style="0" customWidth="1"/>
    <col min="9" max="9" width="14.57421875" style="0" customWidth="1"/>
  </cols>
  <sheetData>
    <row r="1" spans="7:9" ht="15">
      <c r="G1" s="9" t="s">
        <v>25</v>
      </c>
      <c r="H1" s="9"/>
      <c r="I1" s="9"/>
    </row>
    <row r="2" spans="7:9" ht="15">
      <c r="G2" s="9" t="s">
        <v>26</v>
      </c>
      <c r="H2" s="9"/>
      <c r="I2" s="9"/>
    </row>
    <row r="3" spans="7:9" ht="15">
      <c r="G3" s="9" t="s">
        <v>27</v>
      </c>
      <c r="H3" s="9"/>
      <c r="I3" s="9"/>
    </row>
    <row r="5" spans="1:9" ht="34.5" customHeight="1">
      <c r="A5" s="28" t="s">
        <v>31</v>
      </c>
      <c r="B5" s="20"/>
      <c r="C5" s="20"/>
      <c r="D5" s="20"/>
      <c r="E5" s="20"/>
      <c r="F5" s="20"/>
      <c r="G5" s="20"/>
      <c r="H5" s="20"/>
      <c r="I5" s="20"/>
    </row>
    <row r="6" spans="1:9" ht="15.75">
      <c r="A6" s="1"/>
      <c r="B6" s="27" t="s">
        <v>0</v>
      </c>
      <c r="C6" s="27"/>
      <c r="D6" s="27"/>
      <c r="E6" s="27"/>
      <c r="F6" s="27"/>
      <c r="G6" s="27"/>
      <c r="H6" s="27"/>
      <c r="I6" s="27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31.5" customHeight="1">
      <c r="A8" s="29" t="s">
        <v>1</v>
      </c>
      <c r="B8" s="31" t="s">
        <v>2</v>
      </c>
      <c r="C8" s="33" t="s">
        <v>3</v>
      </c>
      <c r="D8" s="33" t="s">
        <v>4</v>
      </c>
      <c r="E8" s="35" t="s">
        <v>9</v>
      </c>
      <c r="F8" s="36"/>
      <c r="G8" s="37"/>
      <c r="H8" s="33" t="s">
        <v>7</v>
      </c>
      <c r="I8" s="33" t="s">
        <v>5</v>
      </c>
    </row>
    <row r="9" spans="1:9" ht="171" customHeight="1">
      <c r="A9" s="30"/>
      <c r="B9" s="32"/>
      <c r="C9" s="34"/>
      <c r="D9" s="34"/>
      <c r="E9" s="6" t="s">
        <v>28</v>
      </c>
      <c r="F9" s="6" t="s">
        <v>29</v>
      </c>
      <c r="G9" s="6" t="s">
        <v>30</v>
      </c>
      <c r="H9" s="34"/>
      <c r="I9" s="34"/>
    </row>
    <row r="10" spans="1:9" ht="18" customHeight="1">
      <c r="A10" s="2">
        <v>1</v>
      </c>
      <c r="B10" s="10" t="s">
        <v>32</v>
      </c>
      <c r="C10" s="11" t="s">
        <v>6</v>
      </c>
      <c r="D10" s="12">
        <v>6</v>
      </c>
      <c r="E10" s="4">
        <v>76820</v>
      </c>
      <c r="F10" s="4">
        <v>79000</v>
      </c>
      <c r="G10" s="4">
        <v>77200</v>
      </c>
      <c r="H10" s="4">
        <f aca="true" t="shared" si="0" ref="H10:H17">AVERAGE(E10:G10)</f>
        <v>77673.33333333333</v>
      </c>
      <c r="I10" s="4">
        <f aca="true" t="shared" si="1" ref="I10:I16">D10*H10</f>
        <v>466040</v>
      </c>
    </row>
    <row r="11" spans="1:9" ht="15.75" customHeight="1">
      <c r="A11" s="2">
        <v>2</v>
      </c>
      <c r="B11" s="10" t="s">
        <v>22</v>
      </c>
      <c r="C11" s="11" t="s">
        <v>6</v>
      </c>
      <c r="D11" s="12">
        <v>16</v>
      </c>
      <c r="E11" s="4">
        <v>36365</v>
      </c>
      <c r="F11" s="4">
        <v>39000</v>
      </c>
      <c r="G11" s="4">
        <v>37000</v>
      </c>
      <c r="H11" s="4">
        <f t="shared" si="0"/>
        <v>37455</v>
      </c>
      <c r="I11" s="4">
        <f t="shared" si="1"/>
        <v>599280</v>
      </c>
    </row>
    <row r="12" spans="1:9" ht="15.75" customHeight="1">
      <c r="A12" s="2">
        <v>3</v>
      </c>
      <c r="B12" s="10" t="s">
        <v>23</v>
      </c>
      <c r="C12" s="11" t="s">
        <v>6</v>
      </c>
      <c r="D12" s="12">
        <v>2</v>
      </c>
      <c r="E12" s="4">
        <v>49050</v>
      </c>
      <c r="F12" s="4">
        <v>48000</v>
      </c>
      <c r="G12" s="4">
        <v>49900</v>
      </c>
      <c r="H12" s="4">
        <f t="shared" si="0"/>
        <v>48983.333333333336</v>
      </c>
      <c r="I12" s="4">
        <f t="shared" si="1"/>
        <v>97966.66666666667</v>
      </c>
    </row>
    <row r="13" spans="1:9" ht="15" customHeight="1">
      <c r="A13" s="2">
        <v>4</v>
      </c>
      <c r="B13" s="10" t="s">
        <v>33</v>
      </c>
      <c r="C13" s="11" t="s">
        <v>6</v>
      </c>
      <c r="D13" s="12">
        <v>1</v>
      </c>
      <c r="E13" s="4">
        <v>31400</v>
      </c>
      <c r="F13" s="4">
        <v>33000</v>
      </c>
      <c r="G13" s="4">
        <v>31900</v>
      </c>
      <c r="H13" s="4">
        <f t="shared" si="0"/>
        <v>32100</v>
      </c>
      <c r="I13" s="4">
        <f t="shared" si="1"/>
        <v>32100</v>
      </c>
    </row>
    <row r="14" spans="1:9" s="18" customFormat="1" ht="15.75" customHeight="1">
      <c r="A14" s="13">
        <v>5</v>
      </c>
      <c r="B14" s="14" t="s">
        <v>34</v>
      </c>
      <c r="C14" s="15" t="s">
        <v>6</v>
      </c>
      <c r="D14" s="16">
        <v>2</v>
      </c>
      <c r="E14" s="17">
        <v>39110</v>
      </c>
      <c r="F14" s="17">
        <v>41000</v>
      </c>
      <c r="G14" s="17">
        <v>41369</v>
      </c>
      <c r="H14" s="17">
        <f t="shared" si="0"/>
        <v>40493</v>
      </c>
      <c r="I14" s="17">
        <f t="shared" si="1"/>
        <v>80986</v>
      </c>
    </row>
    <row r="15" spans="1:9" ht="16.5" customHeight="1">
      <c r="A15" s="2">
        <v>6</v>
      </c>
      <c r="B15" s="10" t="s">
        <v>35</v>
      </c>
      <c r="C15" s="11" t="s">
        <v>6</v>
      </c>
      <c r="D15" s="12">
        <v>2</v>
      </c>
      <c r="E15" s="4">
        <v>45550</v>
      </c>
      <c r="F15" s="4">
        <v>48000</v>
      </c>
      <c r="G15" s="4">
        <v>46300</v>
      </c>
      <c r="H15" s="4">
        <f t="shared" si="0"/>
        <v>46616.666666666664</v>
      </c>
      <c r="I15" s="4">
        <f t="shared" si="1"/>
        <v>93233.33333333333</v>
      </c>
    </row>
    <row r="16" spans="1:9" ht="15.75" customHeight="1">
      <c r="A16" s="2">
        <v>7</v>
      </c>
      <c r="B16" s="10" t="s">
        <v>36</v>
      </c>
      <c r="C16" s="11" t="s">
        <v>6</v>
      </c>
      <c r="D16" s="12">
        <v>2</v>
      </c>
      <c r="E16" s="4">
        <v>13195</v>
      </c>
      <c r="F16" s="4">
        <v>15000</v>
      </c>
      <c r="G16" s="4">
        <v>14552</v>
      </c>
      <c r="H16" s="4">
        <f t="shared" si="0"/>
        <v>14249</v>
      </c>
      <c r="I16" s="4">
        <f t="shared" si="1"/>
        <v>28498</v>
      </c>
    </row>
    <row r="17" spans="1:9" ht="15" customHeight="1">
      <c r="A17" s="2">
        <v>8</v>
      </c>
      <c r="B17" s="10" t="s">
        <v>37</v>
      </c>
      <c r="C17" s="11" t="s">
        <v>6</v>
      </c>
      <c r="D17" s="12">
        <v>11</v>
      </c>
      <c r="E17" s="4">
        <v>51080</v>
      </c>
      <c r="F17" s="4">
        <v>54000</v>
      </c>
      <c r="G17" s="4">
        <v>55000</v>
      </c>
      <c r="H17" s="4">
        <f t="shared" si="0"/>
        <v>53360</v>
      </c>
      <c r="I17" s="4">
        <f>D17*H17</f>
        <v>586960</v>
      </c>
    </row>
    <row r="18" spans="1:9" ht="15" customHeight="1">
      <c r="A18" s="2">
        <v>9</v>
      </c>
      <c r="B18" s="10" t="s">
        <v>38</v>
      </c>
      <c r="C18" s="11" t="s">
        <v>6</v>
      </c>
      <c r="D18" s="12">
        <v>11</v>
      </c>
      <c r="E18" s="4">
        <v>25445</v>
      </c>
      <c r="F18" s="4">
        <v>26200</v>
      </c>
      <c r="G18" s="4">
        <v>26100</v>
      </c>
      <c r="H18" s="4">
        <f>AVERAGE(E18:G18)</f>
        <v>25915</v>
      </c>
      <c r="I18" s="4">
        <f>D18*H18</f>
        <v>285065</v>
      </c>
    </row>
    <row r="19" spans="1:9" ht="18" customHeight="1">
      <c r="A19" s="2">
        <v>10</v>
      </c>
      <c r="B19" s="10" t="s">
        <v>39</v>
      </c>
      <c r="C19" s="11" t="s">
        <v>6</v>
      </c>
      <c r="D19" s="12">
        <v>2</v>
      </c>
      <c r="E19" s="4">
        <v>41404</v>
      </c>
      <c r="F19" s="4">
        <v>44000</v>
      </c>
      <c r="G19" s="4">
        <v>42002</v>
      </c>
      <c r="H19" s="4">
        <f>AVERAGE(E19:G19)</f>
        <v>42468.666666666664</v>
      </c>
      <c r="I19" s="4">
        <f>D19*H19</f>
        <v>84937.33333333333</v>
      </c>
    </row>
    <row r="20" spans="1:9" ht="15">
      <c r="A20" s="2">
        <v>11</v>
      </c>
      <c r="B20" s="10" t="s">
        <v>40</v>
      </c>
      <c r="C20" s="11" t="s">
        <v>6</v>
      </c>
      <c r="D20" s="12">
        <v>1</v>
      </c>
      <c r="E20" s="4">
        <v>61297</v>
      </c>
      <c r="F20" s="4">
        <v>64300</v>
      </c>
      <c r="G20" s="4">
        <v>63200</v>
      </c>
      <c r="H20" s="4">
        <f>AVERAGE(E20:G20)</f>
        <v>62932.333333333336</v>
      </c>
      <c r="I20" s="4">
        <f>D20*H20</f>
        <v>62932.333333333336</v>
      </c>
    </row>
    <row r="21" spans="1:9" ht="18" customHeight="1">
      <c r="A21" s="2">
        <v>12</v>
      </c>
      <c r="B21" s="10" t="s">
        <v>24</v>
      </c>
      <c r="C21" s="11" t="s">
        <v>6</v>
      </c>
      <c r="D21" s="12">
        <v>5</v>
      </c>
      <c r="E21" s="4">
        <v>48630</v>
      </c>
      <c r="F21" s="4">
        <v>53200</v>
      </c>
      <c r="G21" s="4">
        <v>51000</v>
      </c>
      <c r="H21" s="4">
        <f>AVERAGE(E21:G21)</f>
        <v>50943.333333333336</v>
      </c>
      <c r="I21" s="4">
        <f>D21*H21</f>
        <v>254716.6666666667</v>
      </c>
    </row>
    <row r="22" spans="1:9" ht="15">
      <c r="A22" s="26" t="s">
        <v>8</v>
      </c>
      <c r="B22" s="26"/>
      <c r="C22" s="26"/>
      <c r="D22" s="26"/>
      <c r="E22" s="26"/>
      <c r="F22" s="26"/>
      <c r="G22" s="26"/>
      <c r="H22" s="26"/>
      <c r="I22" s="7">
        <f>SUM(I10:I21)</f>
        <v>2672715.3333333335</v>
      </c>
    </row>
    <row r="25" spans="1:9" ht="15.75">
      <c r="A25" s="19" t="s">
        <v>41</v>
      </c>
      <c r="B25" s="19"/>
      <c r="C25" s="19"/>
      <c r="D25" s="19"/>
      <c r="E25" s="19"/>
      <c r="F25" s="19"/>
      <c r="G25" s="19"/>
      <c r="H25" s="19"/>
      <c r="I25" s="19"/>
    </row>
    <row r="26" spans="1:9" ht="15.75">
      <c r="A26" s="19"/>
      <c r="B26" s="19"/>
      <c r="C26" s="19"/>
      <c r="D26" s="19"/>
      <c r="E26" s="19"/>
      <c r="F26" s="19"/>
      <c r="G26" s="19"/>
      <c r="H26" s="19"/>
      <c r="I26" s="19"/>
    </row>
    <row r="27" spans="1:9" ht="15.75">
      <c r="A27" s="19"/>
      <c r="B27" s="19"/>
      <c r="C27" s="19"/>
      <c r="D27" s="19"/>
      <c r="E27" s="19"/>
      <c r="F27" s="19"/>
      <c r="G27" s="19"/>
      <c r="H27" s="19"/>
      <c r="I27" s="19"/>
    </row>
  </sheetData>
  <sheetProtection/>
  <mergeCells count="13">
    <mergeCell ref="E8:G8"/>
    <mergeCell ref="H8:H9"/>
    <mergeCell ref="I8:I9"/>
    <mergeCell ref="A22:H22"/>
    <mergeCell ref="A25:I25"/>
    <mergeCell ref="A26:I26"/>
    <mergeCell ref="A27:I27"/>
    <mergeCell ref="A5:I5"/>
    <mergeCell ref="B6:I6"/>
    <mergeCell ref="A8:A9"/>
    <mergeCell ref="B8:B9"/>
    <mergeCell ref="C8:C9"/>
    <mergeCell ref="D8:D9"/>
  </mergeCells>
  <printOptions/>
  <pageMargins left="0.25" right="0.25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User35</cp:lastModifiedBy>
  <cp:lastPrinted>2012-09-27T08:56:22Z</cp:lastPrinted>
  <dcterms:created xsi:type="dcterms:W3CDTF">2012-05-14T14:53:32Z</dcterms:created>
  <dcterms:modified xsi:type="dcterms:W3CDTF">2012-09-27T08:56:23Z</dcterms:modified>
  <cp:category/>
  <cp:version/>
  <cp:contentType/>
  <cp:contentStatus/>
</cp:coreProperties>
</file>